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_ОБМЕН ИГТСК__\АСУ\РАССАДИНУ М\Стандарты раскрытия инф-ии\2017 ПЭО\"/>
    </mc:Choice>
  </mc:AlternateContent>
  <bookViews>
    <workbookView xWindow="0" yWindow="0" windowWidth="19200" windowHeight="1159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  <c r="B50" i="1"/>
  <c r="B49" i="1"/>
  <c r="B48" i="1"/>
  <c r="B46" i="1"/>
  <c r="B45" i="1"/>
  <c r="B44" i="1"/>
  <c r="B20" i="1"/>
  <c r="B18" i="1"/>
  <c r="B17" i="1" s="1"/>
  <c r="B16" i="1"/>
  <c r="B37" i="1" s="1"/>
</calcChain>
</file>

<file path=xl/comments1.xml><?xml version="1.0" encoding="utf-8"?>
<comments xmlns="http://schemas.openxmlformats.org/spreadsheetml/2006/main">
  <authors>
    <author>Зыгалова Елена Юрьевна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факт теплосодержание из тарифного дела 
на 2018* среднегнодового тарифа факта за 2016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92859,95- из т. 6.7 отчета теплоноситель- 561,35*26,27 (утечки все * средний тариф из  т.6.7)</t>
        </r>
      </text>
    </comment>
    <comment ref="B44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табл. 4.2 отчета трифа на т/э- утечки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теплосод. В
 тарифе ГВС ОС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табл. 4.2 (ОС) формы тарифа - утечки* теплосодержание
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  <charset val="204"/>
          </rPr>
          <t>Зыгалова Елена Юрьевна:</t>
        </r>
        <r>
          <rPr>
            <sz val="9"/>
            <color indexed="81"/>
            <rFont val="Tahoma"/>
            <family val="2"/>
            <charset val="204"/>
          </rPr>
          <t xml:space="preserve">
Настя</t>
        </r>
      </text>
    </comment>
  </commentList>
</comments>
</file>

<file path=xl/sharedStrings.xml><?xml version="1.0" encoding="utf-8"?>
<sst xmlns="http://schemas.openxmlformats.org/spreadsheetml/2006/main" count="85" uniqueCount="57">
  <si>
    <t>Приложение №10</t>
  </si>
  <si>
    <t>Форма 2</t>
  </si>
  <si>
    <t xml:space="preserve"> постановления РСТ Ивановской области от 19.07.2010 № 287-ст "Об утверждении Положения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 подлежащей свободному доступу"</t>
  </si>
  <si>
    <t>Информация об основных показателях финансово-хозяйственной деятельности организации в сфере горячего водоснабжения</t>
  </si>
  <si>
    <t>Наименование организации</t>
  </si>
  <si>
    <t>открытое акционерное общество "Ивановская городская теплосбытовая компания"</t>
  </si>
  <si>
    <t>ИНН</t>
  </si>
  <si>
    <t>КПП</t>
  </si>
  <si>
    <t>Местонахождение (адрес)</t>
  </si>
  <si>
    <t>153021, г. Иваново, ул. Рабфаковская, 2а</t>
  </si>
  <si>
    <t>Отчетный период</t>
  </si>
  <si>
    <t>01.01.2016 - 31.12.2016</t>
  </si>
  <si>
    <t>Наименование показателя</t>
  </si>
  <si>
    <t>Показатель</t>
  </si>
  <si>
    <t>а) Вид деятельности организации (поставка горячей воды, оказание услугв сфере горячего водоснабжения)</t>
  </si>
  <si>
    <t>передача и распределение горячей воды в открытой системе с теплоносителем - вода, прошедшая химическую очистку на источниках тепловой энергии</t>
  </si>
  <si>
    <t xml:space="preserve">б) Выручка (тыс. рублей)              </t>
  </si>
  <si>
    <t xml:space="preserve">в) Себестоимость производимых товаров (оказываемых услуг) (тыс.  рублей),  в том числе:   </t>
  </si>
  <si>
    <t xml:space="preserve">расходы на покупаемую тепловую энергию(мощность), используемую для горячего водоснабжения           </t>
  </si>
  <si>
    <t xml:space="preserve">расходы на тепловую энергию, производимую с применением собственных источников и используемую для горячего водоснабжения    </t>
  </si>
  <si>
    <t xml:space="preserve"> -</t>
  </si>
  <si>
    <t>расходы на покупаемую холодную воду, используемую для горячего водоснабжения</t>
  </si>
  <si>
    <t>тариф на теплоноситель 1 полугодие</t>
  </si>
  <si>
    <t>установленный нам тариф на теплоноситель или тариф водоканала</t>
  </si>
  <si>
    <t>тариф на теплоноситель 2 полугодие</t>
  </si>
  <si>
    <t xml:space="preserve">расходы на холодную воду, получаемую с применением собственных источников водозабора (скважин) и используемую для горячего водоснабжения           </t>
  </si>
  <si>
    <t>расходы на покупаемую электрическуюэнергию (мощность), потребляемую оборудованием, используемым в технологическом процессе</t>
  </si>
  <si>
    <t>средневзвешенная стоимость (руб./кВт·ч)</t>
  </si>
  <si>
    <t xml:space="preserve">объем приобретения (кВт·ч)            </t>
  </si>
  <si>
    <t xml:space="preserve">расходы на оплату труда и отчисления на социальные нужды основного производственного персонала </t>
  </si>
  <si>
    <t xml:space="preserve">расходы на оплату труда и отчисления на социальные нужды административно-управленческого персонала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</si>
  <si>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</si>
  <si>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общественные (цеховые) расходы, в том числе:</t>
  </si>
  <si>
    <t xml:space="preserve">расходы на оплату труда и отчисления на социальные нужды    </t>
  </si>
  <si>
    <t>общехозяйственные (управленческие) расходы,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</si>
  <si>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</si>
  <si>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</si>
  <si>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прочие расходы, которые подлежат отнесению на регулируемые виды деятельности</t>
  </si>
  <si>
    <t xml:space="preserve">г) Валовая прибыль от продажи товаров и услуг (тыс. рублей)      </t>
  </si>
  <si>
    <t xml:space="preserve">д) Чистая прибыль (тыс. рублей), в  том числе:       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</si>
  <si>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</si>
  <si>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е) Изменение стоимости основных фондов (тыс. рублей), в том числе:</t>
  </si>
  <si>
    <t>за счет переоценки (тыс. рублей)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</si>
  <si>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</si>
  <si>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</si>
  <si>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 xml:space="preserve">з) Объем покупаемой холодной воды, используемой для горячего водоснабжения (тыс. м3)   </t>
  </si>
  <si>
    <t>1 полугодие</t>
  </si>
  <si>
    <t>цифры дала Малышева Н.А.</t>
  </si>
  <si>
    <t>2 полугодие</t>
  </si>
  <si>
    <t xml:space="preserve">и) Объем холодной воды, получаемой с применением собственных источников водозабора (скважин) и используемой для горячего водоснабжения (тыс. м3)     </t>
  </si>
  <si>
    <t xml:space="preserve">к) Объем покупаемой тепловой энергии (мощности), используемой для горячего водоснабжения (тыс. Гкал (Гкал/ч))   </t>
  </si>
  <si>
    <t>л) Объем тепловой энергии, производимой с применением собственных источников ииспользуемой для горячего водоснабжения (тыс. Гкал)</t>
  </si>
  <si>
    <t xml:space="preserve">м) Объем отпущенной потребителям тепловой энергии (тыс. Гкал) </t>
  </si>
  <si>
    <t xml:space="preserve">н) Потери воды в сетях (процентов)    </t>
  </si>
  <si>
    <t xml:space="preserve">о) Протяженность водопроводных сетей (в однотрубном исчислении) (км)          </t>
  </si>
  <si>
    <t>п) Среднесписочная численность основного производственного персонала (человек)</t>
  </si>
  <si>
    <t xml:space="preserve">р) Удельный расход электрической энергии на подачу воды в сеть (тыс. кВт·ч или тыс. м3)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</si>
</sst>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right" vertical="center"/>
    </xf>
    <xf numFmtId="0" fontId="1" fillId="0" borderId="0" xfId="2" applyFont="1"/>
    <xf numFmtId="2" fontId="5" fillId="0" borderId="0" xfId="1" applyNumberFormat="1" applyFont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1" fillId="0" borderId="0" xfId="2"/>
    <xf numFmtId="0" fontId="7" fillId="0" borderId="0" xfId="1" applyFont="1"/>
    <xf numFmtId="0" fontId="8" fillId="0" borderId="0" xfId="1" applyFont="1" applyAlignment="1">
      <alignment vertical="center"/>
    </xf>
    <xf numFmtId="0" fontId="4" fillId="0" borderId="1" xfId="1" applyFont="1" applyFill="1" applyBorder="1"/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vertical="top" wrapText="1"/>
    </xf>
    <xf numFmtId="1" fontId="3" fillId="0" borderId="1" xfId="1" applyNumberFormat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top" wrapText="1" indent="2"/>
    </xf>
    <xf numFmtId="0" fontId="3" fillId="0" borderId="1" xfId="1" applyFont="1" applyBorder="1" applyAlignment="1">
      <alignment horizontal="left" vertical="top" wrapText="1" indent="2"/>
    </xf>
    <xf numFmtId="0" fontId="3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top" wrapText="1" indent="2"/>
    </xf>
    <xf numFmtId="1" fontId="3" fillId="0" borderId="1" xfId="1" applyNumberFormat="1" applyFont="1" applyFill="1" applyBorder="1" applyAlignment="1">
      <alignment horizontal="left" vertical="center"/>
    </xf>
    <xf numFmtId="1" fontId="1" fillId="0" borderId="0" xfId="2" applyNumberFormat="1"/>
    <xf numFmtId="0" fontId="9" fillId="2" borderId="1" xfId="1" applyFont="1" applyFill="1" applyBorder="1" applyAlignment="1">
      <alignment horizontal="right" vertical="top" wrapText="1"/>
    </xf>
    <xf numFmtId="2" fontId="3" fillId="2" borderId="1" xfId="1" applyNumberFormat="1" applyFont="1" applyFill="1" applyBorder="1" applyAlignment="1">
      <alignment horizontal="left" vertical="center" wrapText="1"/>
    </xf>
    <xf numFmtId="0" fontId="1" fillId="0" borderId="0" xfId="2" applyBorder="1" applyAlignment="1">
      <alignment horizontal="left" wrapText="1"/>
    </xf>
    <xf numFmtId="0" fontId="1" fillId="0" borderId="0" xfId="2" applyAlignment="1">
      <alignment horizontal="left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 indent="6"/>
    </xf>
    <xf numFmtId="0" fontId="3" fillId="0" borderId="1" xfId="1" applyFont="1" applyFill="1" applyBorder="1" applyAlignment="1">
      <alignment horizontal="left" vertical="top" wrapText="1" indent="2"/>
    </xf>
    <xf numFmtId="0" fontId="3" fillId="0" borderId="1" xfId="1" applyFont="1" applyFill="1" applyBorder="1" applyAlignment="1">
      <alignment horizontal="left" vertical="top" wrapText="1" indent="7"/>
    </xf>
    <xf numFmtId="0" fontId="3" fillId="0" borderId="1" xfId="1" applyFont="1" applyFill="1" applyBorder="1" applyAlignment="1">
      <alignment vertical="top" wrapText="1"/>
    </xf>
    <xf numFmtId="4" fontId="3" fillId="3" borderId="1" xfId="1" applyNumberFormat="1" applyFont="1" applyFill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left" vertical="center"/>
    </xf>
    <xf numFmtId="0" fontId="3" fillId="0" borderId="1" xfId="1" applyFont="1" applyBorder="1" applyAlignment="1">
      <alignment vertical="top" wrapText="1"/>
    </xf>
    <xf numFmtId="4" fontId="3" fillId="3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top" wrapText="1"/>
    </xf>
    <xf numFmtId="4" fontId="3" fillId="2" borderId="1" xfId="1" applyNumberFormat="1" applyFont="1" applyFill="1" applyBorder="1" applyAlignment="1">
      <alignment horizontal="left" vertical="center" wrapText="1"/>
    </xf>
    <xf numFmtId="0" fontId="1" fillId="0" borderId="0" xfId="2" applyBorder="1" applyAlignment="1">
      <alignment vertical="center"/>
    </xf>
    <xf numFmtId="4" fontId="3" fillId="0" borderId="1" xfId="1" applyNumberFormat="1" applyFont="1" applyFill="1" applyBorder="1" applyAlignment="1">
      <alignment horizontal="left" vertical="center"/>
    </xf>
    <xf numFmtId="164" fontId="3" fillId="3" borderId="1" xfId="1" applyNumberFormat="1" applyFont="1" applyFill="1" applyBorder="1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165" fontId="11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</cellXfs>
  <cellStyles count="3">
    <cellStyle name="Обычный" xfId="0" builtinId="0"/>
    <cellStyle name="Обычный_Информация о  ФХД (удалить)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8;&#1043;&#1058;&#1057;&#1050;\&#1055;&#1086;&#1089;&#1090;&#1072;&#1085;&#1086;&#1074;&#1083;&#1077;&#1085;&#1080;&#1077;%20&#8470;%201140%20(&#1056;&#1072;&#1089;&#1082;&#1088;&#1099;&#1090;&#1080;&#1077;%20&#1080;&#1085;&#1092;&#1086;&#1088;&#1084;&#1072;&#1094;&#1080;&#1080;)\2017\&#1048;&#1085;&#1092;&#1086;&#1088;&#1084;&#1072;&#1094;&#1080;&#1103;%20&#1086;%20&#1060;&#1061;&#1044;%20&#1079;&#1072;%202016%20&#1075;&#1086;&#1076;%20(&#1088;&#1072;&#1089;&#1095;&#1077;&#1090;&#109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ВС ОС"/>
      <sheetName val="ИП 4 (а-г)"/>
      <sheetName val="теплоноситель"/>
      <sheetName val="тепл.энергия"/>
      <sheetName val="себестоим 2016"/>
      <sheetName val="2016 выручка"/>
      <sheetName val="ГВС ЗС"/>
      <sheetName val="Закрытая система"/>
      <sheetName val="Лист2"/>
    </sheetNames>
    <sheetDataSet>
      <sheetData sheetId="0"/>
      <sheetData sheetId="1"/>
      <sheetData sheetId="2"/>
      <sheetData sheetId="3"/>
      <sheetData sheetId="4"/>
      <sheetData sheetId="5">
        <row r="7">
          <cell r="Q7">
            <v>85471200.410169244</v>
          </cell>
          <cell r="R7">
            <v>355931938.04073727</v>
          </cell>
        </row>
        <row r="8">
          <cell r="Q8">
            <v>0</v>
          </cell>
          <cell r="R8">
            <v>4440397.1300000008</v>
          </cell>
        </row>
        <row r="9">
          <cell r="Q9">
            <v>875779.85000000009</v>
          </cell>
          <cell r="R9">
            <v>0</v>
          </cell>
        </row>
      </sheetData>
      <sheetData sheetId="6">
        <row r="67">
          <cell r="D67">
            <v>3534706.6509999987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4"/>
  <sheetViews>
    <sheetView tabSelected="1" workbookViewId="0">
      <selection activeCell="A6" sqref="A6:B6"/>
    </sheetView>
  </sheetViews>
  <sheetFormatPr defaultRowHeight="15.75" x14ac:dyDescent="0.25"/>
  <cols>
    <col min="1" max="1" width="50.7109375" style="9" customWidth="1"/>
    <col min="2" max="2" width="42.42578125" style="50" customWidth="1"/>
    <col min="3" max="256" width="9.140625" style="9"/>
    <col min="257" max="257" width="50.7109375" style="9" customWidth="1"/>
    <col min="258" max="258" width="42.42578125" style="9" customWidth="1"/>
    <col min="259" max="512" width="9.140625" style="9"/>
    <col min="513" max="513" width="50.7109375" style="9" customWidth="1"/>
    <col min="514" max="514" width="42.42578125" style="9" customWidth="1"/>
    <col min="515" max="768" width="9.140625" style="9"/>
    <col min="769" max="769" width="50.7109375" style="9" customWidth="1"/>
    <col min="770" max="770" width="42.42578125" style="9" customWidth="1"/>
    <col min="771" max="1024" width="9.140625" style="9"/>
    <col min="1025" max="1025" width="50.7109375" style="9" customWidth="1"/>
    <col min="1026" max="1026" width="42.42578125" style="9" customWidth="1"/>
    <col min="1027" max="1280" width="9.140625" style="9"/>
    <col min="1281" max="1281" width="50.7109375" style="9" customWidth="1"/>
    <col min="1282" max="1282" width="42.42578125" style="9" customWidth="1"/>
    <col min="1283" max="1536" width="9.140625" style="9"/>
    <col min="1537" max="1537" width="50.7109375" style="9" customWidth="1"/>
    <col min="1538" max="1538" width="42.42578125" style="9" customWidth="1"/>
    <col min="1539" max="1792" width="9.140625" style="9"/>
    <col min="1793" max="1793" width="50.7109375" style="9" customWidth="1"/>
    <col min="1794" max="1794" width="42.42578125" style="9" customWidth="1"/>
    <col min="1795" max="2048" width="9.140625" style="9"/>
    <col min="2049" max="2049" width="50.7109375" style="9" customWidth="1"/>
    <col min="2050" max="2050" width="42.42578125" style="9" customWidth="1"/>
    <col min="2051" max="2304" width="9.140625" style="9"/>
    <col min="2305" max="2305" width="50.7109375" style="9" customWidth="1"/>
    <col min="2306" max="2306" width="42.42578125" style="9" customWidth="1"/>
    <col min="2307" max="2560" width="9.140625" style="9"/>
    <col min="2561" max="2561" width="50.7109375" style="9" customWidth="1"/>
    <col min="2562" max="2562" width="42.42578125" style="9" customWidth="1"/>
    <col min="2563" max="2816" width="9.140625" style="9"/>
    <col min="2817" max="2817" width="50.7109375" style="9" customWidth="1"/>
    <col min="2818" max="2818" width="42.42578125" style="9" customWidth="1"/>
    <col min="2819" max="3072" width="9.140625" style="9"/>
    <col min="3073" max="3073" width="50.7109375" style="9" customWidth="1"/>
    <col min="3074" max="3074" width="42.42578125" style="9" customWidth="1"/>
    <col min="3075" max="3328" width="9.140625" style="9"/>
    <col min="3329" max="3329" width="50.7109375" style="9" customWidth="1"/>
    <col min="3330" max="3330" width="42.42578125" style="9" customWidth="1"/>
    <col min="3331" max="3584" width="9.140625" style="9"/>
    <col min="3585" max="3585" width="50.7109375" style="9" customWidth="1"/>
    <col min="3586" max="3586" width="42.42578125" style="9" customWidth="1"/>
    <col min="3587" max="3840" width="9.140625" style="9"/>
    <col min="3841" max="3841" width="50.7109375" style="9" customWidth="1"/>
    <col min="3842" max="3842" width="42.42578125" style="9" customWidth="1"/>
    <col min="3843" max="4096" width="9.140625" style="9"/>
    <col min="4097" max="4097" width="50.7109375" style="9" customWidth="1"/>
    <col min="4098" max="4098" width="42.42578125" style="9" customWidth="1"/>
    <col min="4099" max="4352" width="9.140625" style="9"/>
    <col min="4353" max="4353" width="50.7109375" style="9" customWidth="1"/>
    <col min="4354" max="4354" width="42.42578125" style="9" customWidth="1"/>
    <col min="4355" max="4608" width="9.140625" style="9"/>
    <col min="4609" max="4609" width="50.7109375" style="9" customWidth="1"/>
    <col min="4610" max="4610" width="42.42578125" style="9" customWidth="1"/>
    <col min="4611" max="4864" width="9.140625" style="9"/>
    <col min="4865" max="4865" width="50.7109375" style="9" customWidth="1"/>
    <col min="4866" max="4866" width="42.42578125" style="9" customWidth="1"/>
    <col min="4867" max="5120" width="9.140625" style="9"/>
    <col min="5121" max="5121" width="50.7109375" style="9" customWidth="1"/>
    <col min="5122" max="5122" width="42.42578125" style="9" customWidth="1"/>
    <col min="5123" max="5376" width="9.140625" style="9"/>
    <col min="5377" max="5377" width="50.7109375" style="9" customWidth="1"/>
    <col min="5378" max="5378" width="42.42578125" style="9" customWidth="1"/>
    <col min="5379" max="5632" width="9.140625" style="9"/>
    <col min="5633" max="5633" width="50.7109375" style="9" customWidth="1"/>
    <col min="5634" max="5634" width="42.42578125" style="9" customWidth="1"/>
    <col min="5635" max="5888" width="9.140625" style="9"/>
    <col min="5889" max="5889" width="50.7109375" style="9" customWidth="1"/>
    <col min="5890" max="5890" width="42.42578125" style="9" customWidth="1"/>
    <col min="5891" max="6144" width="9.140625" style="9"/>
    <col min="6145" max="6145" width="50.7109375" style="9" customWidth="1"/>
    <col min="6146" max="6146" width="42.42578125" style="9" customWidth="1"/>
    <col min="6147" max="6400" width="9.140625" style="9"/>
    <col min="6401" max="6401" width="50.7109375" style="9" customWidth="1"/>
    <col min="6402" max="6402" width="42.42578125" style="9" customWidth="1"/>
    <col min="6403" max="6656" width="9.140625" style="9"/>
    <col min="6657" max="6657" width="50.7109375" style="9" customWidth="1"/>
    <col min="6658" max="6658" width="42.42578125" style="9" customWidth="1"/>
    <col min="6659" max="6912" width="9.140625" style="9"/>
    <col min="6913" max="6913" width="50.7109375" style="9" customWidth="1"/>
    <col min="6914" max="6914" width="42.42578125" style="9" customWidth="1"/>
    <col min="6915" max="7168" width="9.140625" style="9"/>
    <col min="7169" max="7169" width="50.7109375" style="9" customWidth="1"/>
    <col min="7170" max="7170" width="42.42578125" style="9" customWidth="1"/>
    <col min="7171" max="7424" width="9.140625" style="9"/>
    <col min="7425" max="7425" width="50.7109375" style="9" customWidth="1"/>
    <col min="7426" max="7426" width="42.42578125" style="9" customWidth="1"/>
    <col min="7427" max="7680" width="9.140625" style="9"/>
    <col min="7681" max="7681" width="50.7109375" style="9" customWidth="1"/>
    <col min="7682" max="7682" width="42.42578125" style="9" customWidth="1"/>
    <col min="7683" max="7936" width="9.140625" style="9"/>
    <col min="7937" max="7937" width="50.7109375" style="9" customWidth="1"/>
    <col min="7938" max="7938" width="42.42578125" style="9" customWidth="1"/>
    <col min="7939" max="8192" width="9.140625" style="9"/>
    <col min="8193" max="8193" width="50.7109375" style="9" customWidth="1"/>
    <col min="8194" max="8194" width="42.42578125" style="9" customWidth="1"/>
    <col min="8195" max="8448" width="9.140625" style="9"/>
    <col min="8449" max="8449" width="50.7109375" style="9" customWidth="1"/>
    <col min="8450" max="8450" width="42.42578125" style="9" customWidth="1"/>
    <col min="8451" max="8704" width="9.140625" style="9"/>
    <col min="8705" max="8705" width="50.7109375" style="9" customWidth="1"/>
    <col min="8706" max="8706" width="42.42578125" style="9" customWidth="1"/>
    <col min="8707" max="8960" width="9.140625" style="9"/>
    <col min="8961" max="8961" width="50.7109375" style="9" customWidth="1"/>
    <col min="8962" max="8962" width="42.42578125" style="9" customWidth="1"/>
    <col min="8963" max="9216" width="9.140625" style="9"/>
    <col min="9217" max="9217" width="50.7109375" style="9" customWidth="1"/>
    <col min="9218" max="9218" width="42.42578125" style="9" customWidth="1"/>
    <col min="9219" max="9472" width="9.140625" style="9"/>
    <col min="9473" max="9473" width="50.7109375" style="9" customWidth="1"/>
    <col min="9474" max="9474" width="42.42578125" style="9" customWidth="1"/>
    <col min="9475" max="9728" width="9.140625" style="9"/>
    <col min="9729" max="9729" width="50.7109375" style="9" customWidth="1"/>
    <col min="9730" max="9730" width="42.42578125" style="9" customWidth="1"/>
    <col min="9731" max="9984" width="9.140625" style="9"/>
    <col min="9985" max="9985" width="50.7109375" style="9" customWidth="1"/>
    <col min="9986" max="9986" width="42.42578125" style="9" customWidth="1"/>
    <col min="9987" max="10240" width="9.140625" style="9"/>
    <col min="10241" max="10241" width="50.7109375" style="9" customWidth="1"/>
    <col min="10242" max="10242" width="42.42578125" style="9" customWidth="1"/>
    <col min="10243" max="10496" width="9.140625" style="9"/>
    <col min="10497" max="10497" width="50.7109375" style="9" customWidth="1"/>
    <col min="10498" max="10498" width="42.42578125" style="9" customWidth="1"/>
    <col min="10499" max="10752" width="9.140625" style="9"/>
    <col min="10753" max="10753" width="50.7109375" style="9" customWidth="1"/>
    <col min="10754" max="10754" width="42.42578125" style="9" customWidth="1"/>
    <col min="10755" max="11008" width="9.140625" style="9"/>
    <col min="11009" max="11009" width="50.7109375" style="9" customWidth="1"/>
    <col min="11010" max="11010" width="42.42578125" style="9" customWidth="1"/>
    <col min="11011" max="11264" width="9.140625" style="9"/>
    <col min="11265" max="11265" width="50.7109375" style="9" customWidth="1"/>
    <col min="11266" max="11266" width="42.42578125" style="9" customWidth="1"/>
    <col min="11267" max="11520" width="9.140625" style="9"/>
    <col min="11521" max="11521" width="50.7109375" style="9" customWidth="1"/>
    <col min="11522" max="11522" width="42.42578125" style="9" customWidth="1"/>
    <col min="11523" max="11776" width="9.140625" style="9"/>
    <col min="11777" max="11777" width="50.7109375" style="9" customWidth="1"/>
    <col min="11778" max="11778" width="42.42578125" style="9" customWidth="1"/>
    <col min="11779" max="12032" width="9.140625" style="9"/>
    <col min="12033" max="12033" width="50.7109375" style="9" customWidth="1"/>
    <col min="12034" max="12034" width="42.42578125" style="9" customWidth="1"/>
    <col min="12035" max="12288" width="9.140625" style="9"/>
    <col min="12289" max="12289" width="50.7109375" style="9" customWidth="1"/>
    <col min="12290" max="12290" width="42.42578125" style="9" customWidth="1"/>
    <col min="12291" max="12544" width="9.140625" style="9"/>
    <col min="12545" max="12545" width="50.7109375" style="9" customWidth="1"/>
    <col min="12546" max="12546" width="42.42578125" style="9" customWidth="1"/>
    <col min="12547" max="12800" width="9.140625" style="9"/>
    <col min="12801" max="12801" width="50.7109375" style="9" customWidth="1"/>
    <col min="12802" max="12802" width="42.42578125" style="9" customWidth="1"/>
    <col min="12803" max="13056" width="9.140625" style="9"/>
    <col min="13057" max="13057" width="50.7109375" style="9" customWidth="1"/>
    <col min="13058" max="13058" width="42.42578125" style="9" customWidth="1"/>
    <col min="13059" max="13312" width="9.140625" style="9"/>
    <col min="13313" max="13313" width="50.7109375" style="9" customWidth="1"/>
    <col min="13314" max="13314" width="42.42578125" style="9" customWidth="1"/>
    <col min="13315" max="13568" width="9.140625" style="9"/>
    <col min="13569" max="13569" width="50.7109375" style="9" customWidth="1"/>
    <col min="13570" max="13570" width="42.42578125" style="9" customWidth="1"/>
    <col min="13571" max="13824" width="9.140625" style="9"/>
    <col min="13825" max="13825" width="50.7109375" style="9" customWidth="1"/>
    <col min="13826" max="13826" width="42.42578125" style="9" customWidth="1"/>
    <col min="13827" max="14080" width="9.140625" style="9"/>
    <col min="14081" max="14081" width="50.7109375" style="9" customWidth="1"/>
    <col min="14082" max="14082" width="42.42578125" style="9" customWidth="1"/>
    <col min="14083" max="14336" width="9.140625" style="9"/>
    <col min="14337" max="14337" width="50.7109375" style="9" customWidth="1"/>
    <col min="14338" max="14338" width="42.42578125" style="9" customWidth="1"/>
    <col min="14339" max="14592" width="9.140625" style="9"/>
    <col min="14593" max="14593" width="50.7109375" style="9" customWidth="1"/>
    <col min="14594" max="14594" width="42.42578125" style="9" customWidth="1"/>
    <col min="14595" max="14848" width="9.140625" style="9"/>
    <col min="14849" max="14849" width="50.7109375" style="9" customWidth="1"/>
    <col min="14850" max="14850" width="42.42578125" style="9" customWidth="1"/>
    <col min="14851" max="15104" width="9.140625" style="9"/>
    <col min="15105" max="15105" width="50.7109375" style="9" customWidth="1"/>
    <col min="15106" max="15106" width="42.42578125" style="9" customWidth="1"/>
    <col min="15107" max="15360" width="9.140625" style="9"/>
    <col min="15361" max="15361" width="50.7109375" style="9" customWidth="1"/>
    <col min="15362" max="15362" width="42.42578125" style="9" customWidth="1"/>
    <col min="15363" max="15616" width="9.140625" style="9"/>
    <col min="15617" max="15617" width="50.7109375" style="9" customWidth="1"/>
    <col min="15618" max="15618" width="42.42578125" style="9" customWidth="1"/>
    <col min="15619" max="15872" width="9.140625" style="9"/>
    <col min="15873" max="15873" width="50.7109375" style="9" customWidth="1"/>
    <col min="15874" max="15874" width="42.42578125" style="9" customWidth="1"/>
    <col min="15875" max="16128" width="9.140625" style="9"/>
    <col min="16129" max="16129" width="50.7109375" style="9" customWidth="1"/>
    <col min="16130" max="16130" width="42.42578125" style="9" customWidth="1"/>
    <col min="16131" max="16384" width="9.140625" style="9"/>
  </cols>
  <sheetData>
    <row r="1" spans="1:2" s="3" customFormat="1" x14ac:dyDescent="0.25">
      <c r="A1" s="1"/>
      <c r="B1" s="2" t="s">
        <v>0</v>
      </c>
    </row>
    <row r="2" spans="1:2" s="3" customFormat="1" x14ac:dyDescent="0.25">
      <c r="A2" s="1"/>
      <c r="B2" s="1"/>
    </row>
    <row r="3" spans="1:2" s="6" customFormat="1" x14ac:dyDescent="0.25">
      <c r="A3" s="4"/>
      <c r="B3" s="5" t="s">
        <v>1</v>
      </c>
    </row>
    <row r="4" spans="1:2" s="6" customFormat="1" ht="92.25" customHeight="1" x14ac:dyDescent="0.25">
      <c r="B4" s="7" t="s">
        <v>2</v>
      </c>
    </row>
    <row r="5" spans="1:2" s="6" customFormat="1" x14ac:dyDescent="0.25">
      <c r="A5" s="4"/>
      <c r="B5" s="5"/>
    </row>
    <row r="6" spans="1:2" ht="33" customHeight="1" x14ac:dyDescent="0.25">
      <c r="A6" s="8" t="s">
        <v>3</v>
      </c>
      <c r="B6" s="8"/>
    </row>
    <row r="7" spans="1:2" x14ac:dyDescent="0.25">
      <c r="A7" s="10"/>
      <c r="B7" s="11"/>
    </row>
    <row r="8" spans="1:2" s="6" customFormat="1" ht="29.25" customHeight="1" x14ac:dyDescent="0.25">
      <c r="A8" s="12" t="s">
        <v>4</v>
      </c>
      <c r="B8" s="13" t="s">
        <v>5</v>
      </c>
    </row>
    <row r="9" spans="1:2" s="6" customFormat="1" x14ac:dyDescent="0.25">
      <c r="A9" s="12" t="s">
        <v>6</v>
      </c>
      <c r="B9" s="14">
        <v>3702733445</v>
      </c>
    </row>
    <row r="10" spans="1:2" s="6" customFormat="1" x14ac:dyDescent="0.25">
      <c r="A10" s="12" t="s">
        <v>7</v>
      </c>
      <c r="B10" s="14">
        <v>370201001</v>
      </c>
    </row>
    <row r="11" spans="1:2" s="6" customFormat="1" x14ac:dyDescent="0.25">
      <c r="A11" s="12" t="s">
        <v>8</v>
      </c>
      <c r="B11" s="14" t="s">
        <v>9</v>
      </c>
    </row>
    <row r="12" spans="1:2" s="6" customFormat="1" x14ac:dyDescent="0.25">
      <c r="A12" s="12" t="s">
        <v>10</v>
      </c>
      <c r="B12" s="14" t="s">
        <v>11</v>
      </c>
    </row>
    <row r="13" spans="1:2" s="6" customFormat="1" x14ac:dyDescent="0.25">
      <c r="A13" s="15" t="s">
        <v>12</v>
      </c>
      <c r="B13" s="16" t="s">
        <v>13</v>
      </c>
    </row>
    <row r="14" spans="1:2" s="6" customFormat="1" x14ac:dyDescent="0.25">
      <c r="A14" s="16">
        <v>1</v>
      </c>
      <c r="B14" s="16">
        <v>2</v>
      </c>
    </row>
    <row r="15" spans="1:2" ht="60" x14ac:dyDescent="0.25">
      <c r="A15" s="17" t="s">
        <v>14</v>
      </c>
      <c r="B15" s="18" t="s">
        <v>15</v>
      </c>
    </row>
    <row r="16" spans="1:2" x14ac:dyDescent="0.25">
      <c r="A16" s="19" t="s">
        <v>16</v>
      </c>
      <c r="B16" s="20">
        <f>(SUM('[1]2016 выручка'!Q7:Q9)+SUM('[1]2016 выручка'!R7:R9))/1.18/1000</f>
        <v>378575.69104314112</v>
      </c>
    </row>
    <row r="17" spans="1:6" ht="30" x14ac:dyDescent="0.25">
      <c r="A17" s="19" t="s">
        <v>17</v>
      </c>
      <c r="B17" s="20">
        <f>B18+B20</f>
        <v>639108.44049039588</v>
      </c>
    </row>
    <row r="18" spans="1:6" ht="45" x14ac:dyDescent="0.25">
      <c r="A18" s="21" t="s">
        <v>18</v>
      </c>
      <c r="B18" s="20">
        <f>('[1]ГВС ЗС'!D67-561.35)*0.086918*1826.27/1000</f>
        <v>560995.15499039588</v>
      </c>
    </row>
    <row r="19" spans="1:6" ht="45" x14ac:dyDescent="0.25">
      <c r="A19" s="22" t="s">
        <v>19</v>
      </c>
      <c r="B19" s="23" t="s">
        <v>20</v>
      </c>
      <c r="C19" s="6"/>
    </row>
    <row r="20" spans="1:6" ht="30" x14ac:dyDescent="0.25">
      <c r="A20" s="24" t="s">
        <v>21</v>
      </c>
      <c r="B20" s="25">
        <f>92859.95-(561.35*26.27)</f>
        <v>78113.285499999998</v>
      </c>
      <c r="C20" s="26"/>
      <c r="D20" s="26"/>
      <c r="E20" s="26"/>
    </row>
    <row r="21" spans="1:6" hidden="1" x14ac:dyDescent="0.25">
      <c r="A21" s="27" t="s">
        <v>22</v>
      </c>
      <c r="B21" s="28">
        <v>24.88</v>
      </c>
      <c r="C21" s="29" t="s">
        <v>23</v>
      </c>
      <c r="D21" s="30"/>
      <c r="E21" s="30"/>
      <c r="F21" s="30"/>
    </row>
    <row r="22" spans="1:6" hidden="1" x14ac:dyDescent="0.25">
      <c r="A22" s="27" t="s">
        <v>24</v>
      </c>
      <c r="B22" s="28">
        <v>26.01</v>
      </c>
      <c r="C22" s="29"/>
      <c r="D22" s="30"/>
      <c r="E22" s="30"/>
      <c r="F22" s="30"/>
    </row>
    <row r="23" spans="1:6" ht="60" x14ac:dyDescent="0.25">
      <c r="A23" s="22" t="s">
        <v>25</v>
      </c>
      <c r="B23" s="23" t="s">
        <v>20</v>
      </c>
    </row>
    <row r="24" spans="1:6" ht="47.25" customHeight="1" x14ac:dyDescent="0.25">
      <c r="A24" s="22" t="s">
        <v>26</v>
      </c>
      <c r="B24" s="31" t="s">
        <v>20</v>
      </c>
    </row>
    <row r="25" spans="1:6" x14ac:dyDescent="0.25">
      <c r="A25" s="32" t="s">
        <v>27</v>
      </c>
      <c r="B25" s="31" t="s">
        <v>20</v>
      </c>
    </row>
    <row r="26" spans="1:6" x14ac:dyDescent="0.25">
      <c r="A26" s="32" t="s">
        <v>28</v>
      </c>
      <c r="B26" s="31" t="s">
        <v>20</v>
      </c>
    </row>
    <row r="27" spans="1:6" ht="45" x14ac:dyDescent="0.25">
      <c r="A27" s="33" t="s">
        <v>29</v>
      </c>
      <c r="B27" s="31" t="s">
        <v>20</v>
      </c>
    </row>
    <row r="28" spans="1:6" ht="45" x14ac:dyDescent="0.25">
      <c r="A28" s="33" t="s">
        <v>30</v>
      </c>
      <c r="B28" s="31" t="s">
        <v>20</v>
      </c>
    </row>
    <row r="29" spans="1:6" ht="45" x14ac:dyDescent="0.25">
      <c r="A29" s="33" t="s">
        <v>31</v>
      </c>
      <c r="B29" s="31" t="s">
        <v>20</v>
      </c>
    </row>
    <row r="30" spans="1:6" x14ac:dyDescent="0.25">
      <c r="A30" s="33" t="s">
        <v>32</v>
      </c>
      <c r="B30" s="31" t="s">
        <v>20</v>
      </c>
    </row>
    <row r="31" spans="1:6" ht="30" x14ac:dyDescent="0.25">
      <c r="A31" s="34" t="s">
        <v>33</v>
      </c>
      <c r="B31" s="31" t="s">
        <v>20</v>
      </c>
    </row>
    <row r="32" spans="1:6" ht="30" x14ac:dyDescent="0.25">
      <c r="A32" s="33" t="s">
        <v>34</v>
      </c>
      <c r="B32" s="31" t="s">
        <v>20</v>
      </c>
    </row>
    <row r="33" spans="1:5" ht="30" x14ac:dyDescent="0.25">
      <c r="A33" s="34" t="s">
        <v>33</v>
      </c>
      <c r="B33" s="31" t="s">
        <v>20</v>
      </c>
    </row>
    <row r="34" spans="1:5" ht="30" x14ac:dyDescent="0.25">
      <c r="A34" s="33" t="s">
        <v>35</v>
      </c>
      <c r="B34" s="31" t="s">
        <v>20</v>
      </c>
      <c r="D34" s="26"/>
    </row>
    <row r="35" spans="1:5" ht="60" x14ac:dyDescent="0.25">
      <c r="A35" s="33" t="s">
        <v>36</v>
      </c>
      <c r="B35" s="31" t="s">
        <v>20</v>
      </c>
    </row>
    <row r="36" spans="1:5" ht="30" x14ac:dyDescent="0.25">
      <c r="A36" s="33" t="s">
        <v>37</v>
      </c>
      <c r="B36" s="31" t="s">
        <v>20</v>
      </c>
    </row>
    <row r="37" spans="1:5" ht="30" x14ac:dyDescent="0.25">
      <c r="A37" s="35" t="s">
        <v>38</v>
      </c>
      <c r="B37" s="20">
        <f>B16-B17</f>
        <v>-260532.74944725476</v>
      </c>
    </row>
    <row r="38" spans="1:5" x14ac:dyDescent="0.25">
      <c r="A38" s="35" t="s">
        <v>39</v>
      </c>
      <c r="B38" s="13" t="s">
        <v>20</v>
      </c>
    </row>
    <row r="39" spans="1:5" ht="75" x14ac:dyDescent="0.25">
      <c r="A39" s="33" t="s">
        <v>40</v>
      </c>
      <c r="B39" s="14" t="s">
        <v>20</v>
      </c>
    </row>
    <row r="40" spans="1:5" ht="30" x14ac:dyDescent="0.25">
      <c r="A40" s="35" t="s">
        <v>41</v>
      </c>
      <c r="B40" s="14" t="s">
        <v>20</v>
      </c>
    </row>
    <row r="41" spans="1:5" x14ac:dyDescent="0.25">
      <c r="A41" s="33" t="s">
        <v>42</v>
      </c>
      <c r="B41" s="14" t="s">
        <v>20</v>
      </c>
    </row>
    <row r="42" spans="1:5" ht="30" x14ac:dyDescent="0.25">
      <c r="A42" s="33" t="s">
        <v>43</v>
      </c>
      <c r="B42" s="14" t="s">
        <v>20</v>
      </c>
    </row>
    <row r="43" spans="1:5" ht="45" x14ac:dyDescent="0.25">
      <c r="A43" s="35" t="s">
        <v>44</v>
      </c>
      <c r="B43" s="14" t="s">
        <v>20</v>
      </c>
    </row>
    <row r="44" spans="1:5" ht="33" customHeight="1" x14ac:dyDescent="0.25">
      <c r="A44" s="19" t="s">
        <v>45</v>
      </c>
      <c r="B44" s="36">
        <f>(3534706.65-561.35)/1000</f>
        <v>3534.1452999999997</v>
      </c>
    </row>
    <row r="45" spans="1:5" hidden="1" x14ac:dyDescent="0.25">
      <c r="A45" s="27" t="s">
        <v>46</v>
      </c>
      <c r="B45" s="36">
        <f>1800933.789/1000</f>
        <v>1800.9337890000002</v>
      </c>
      <c r="C45" s="37" t="s">
        <v>47</v>
      </c>
      <c r="D45" s="38"/>
      <c r="E45" s="38"/>
    </row>
    <row r="46" spans="1:5" hidden="1" x14ac:dyDescent="0.25">
      <c r="A46" s="27" t="s">
        <v>48</v>
      </c>
      <c r="B46" s="36">
        <f>1751772.462/1000</f>
        <v>1751.7724620000001</v>
      </c>
      <c r="C46" s="38"/>
      <c r="D46" s="38"/>
      <c r="E46" s="38"/>
    </row>
    <row r="47" spans="1:5" ht="45" x14ac:dyDescent="0.25">
      <c r="A47" s="39" t="s">
        <v>49</v>
      </c>
      <c r="B47" s="40" t="s">
        <v>20</v>
      </c>
      <c r="C47" s="6"/>
    </row>
    <row r="48" spans="1:5" ht="45" x14ac:dyDescent="0.25">
      <c r="A48" s="41" t="s">
        <v>50</v>
      </c>
      <c r="B48" s="36">
        <f>B44*0.062025</f>
        <v>219.20536223249997</v>
      </c>
    </row>
    <row r="49" spans="1:5" hidden="1" x14ac:dyDescent="0.25">
      <c r="A49" s="27" t="s">
        <v>46</v>
      </c>
      <c r="B49" s="42">
        <f>115821.926/1000</f>
        <v>115.821926</v>
      </c>
      <c r="C49" s="43"/>
      <c r="D49" s="43"/>
      <c r="E49" s="43"/>
    </row>
    <row r="50" spans="1:5" hidden="1" x14ac:dyDescent="0.25">
      <c r="A50" s="27" t="s">
        <v>48</v>
      </c>
      <c r="B50" s="42">
        <f>112845.751/1000</f>
        <v>112.84575100000001</v>
      </c>
      <c r="C50" s="43"/>
      <c r="D50" s="43"/>
      <c r="E50" s="43"/>
    </row>
    <row r="51" spans="1:5" ht="46.5" customHeight="1" x14ac:dyDescent="0.25">
      <c r="A51" s="39" t="s">
        <v>51</v>
      </c>
      <c r="B51" s="44" t="s">
        <v>20</v>
      </c>
    </row>
    <row r="52" spans="1:5" ht="30" x14ac:dyDescent="0.25">
      <c r="A52" s="39" t="s">
        <v>52</v>
      </c>
      <c r="B52" s="44">
        <f>(2799708.31-561.35)/1000*0.062025</f>
        <v>173.61709019399999</v>
      </c>
    </row>
    <row r="53" spans="1:5" x14ac:dyDescent="0.25">
      <c r="A53" s="35" t="s">
        <v>53</v>
      </c>
      <c r="B53" s="14" t="s">
        <v>20</v>
      </c>
    </row>
    <row r="54" spans="1:5" ht="30" x14ac:dyDescent="0.25">
      <c r="A54" s="41" t="s">
        <v>54</v>
      </c>
      <c r="B54" s="45">
        <v>4.1340000000000003</v>
      </c>
    </row>
    <row r="55" spans="1:5" ht="30" x14ac:dyDescent="0.25">
      <c r="A55" s="39" t="s">
        <v>55</v>
      </c>
      <c r="B55" s="14" t="s">
        <v>20</v>
      </c>
    </row>
    <row r="56" spans="1:5" ht="30" x14ac:dyDescent="0.25">
      <c r="A56" s="39" t="s">
        <v>56</v>
      </c>
      <c r="B56" s="14" t="s">
        <v>20</v>
      </c>
    </row>
    <row r="57" spans="1:5" x14ac:dyDescent="0.25">
      <c r="A57" s="6"/>
      <c r="B57" s="46"/>
      <c r="C57" s="6"/>
    </row>
    <row r="58" spans="1:5" x14ac:dyDescent="0.25">
      <c r="A58" s="6"/>
      <c r="B58" s="47"/>
      <c r="C58" s="6"/>
    </row>
    <row r="59" spans="1:5" x14ac:dyDescent="0.25">
      <c r="A59" s="6"/>
      <c r="B59" s="48"/>
      <c r="C59" s="6"/>
    </row>
    <row r="60" spans="1:5" x14ac:dyDescent="0.25">
      <c r="A60" s="6"/>
      <c r="B60" s="48"/>
      <c r="C60" s="6"/>
    </row>
    <row r="61" spans="1:5" x14ac:dyDescent="0.25">
      <c r="A61" s="6"/>
      <c r="B61" s="48"/>
      <c r="C61" s="6"/>
    </row>
    <row r="62" spans="1:5" x14ac:dyDescent="0.25">
      <c r="A62" s="6"/>
      <c r="B62" s="48"/>
      <c r="C62" s="6"/>
    </row>
    <row r="63" spans="1:5" x14ac:dyDescent="0.25">
      <c r="B63" s="49"/>
    </row>
    <row r="64" spans="1:5" x14ac:dyDescent="0.25">
      <c r="B64" s="49"/>
    </row>
  </sheetData>
  <mergeCells count="3">
    <mergeCell ref="A6:B6"/>
    <mergeCell ref="C21:F22"/>
    <mergeCell ref="C45:E4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Зыгалова Елена Юрьевна</dc:creator>
  <cp:lastModifiedBy>Зыгалова Елена Юрьевна</cp:lastModifiedBy>
  <dcterms:created xsi:type="dcterms:W3CDTF">2017-05-02T12:47:35Z</dcterms:created>
  <dcterms:modified xsi:type="dcterms:W3CDTF">2017-05-02T12:48:00Z</dcterms:modified>
</cp:coreProperties>
</file>